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4385" windowHeight="6255"/>
  </bookViews>
  <sheets>
    <sheet name="Activo" sheetId="2" r:id="rId1"/>
    <sheet name="Pasivo" sheetId="1" r:id="rId2"/>
    <sheet name="P&amp;G" sheetId="3" r:id="rId3"/>
  </sheets>
  <definedNames>
    <definedName name="_xlnm.Print_Area" localSheetId="0">Activo!$A$1:$B$61</definedName>
    <definedName name="_xlnm.Print_Area" localSheetId="1">Pasivo!$A$1:$B$57</definedName>
    <definedName name="_xlnm.Print_Titles" localSheetId="0">Activo!$1:$8</definedName>
    <definedName name="_xlnm.Print_Titles" localSheetId="1">Pasivo!$1:$8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3" i="3"/>
  <c r="B71"/>
  <c r="B68"/>
  <c r="B54"/>
  <c r="B29"/>
  <c r="B26"/>
  <c r="B20"/>
  <c r="B12"/>
  <c r="B67" s="1"/>
  <c r="B72" s="1"/>
  <c r="B75" s="1"/>
  <c r="B9"/>
  <c r="B57" i="1" l="1"/>
  <c r="B32"/>
  <c r="B28"/>
  <c r="B27" s="1"/>
  <c r="B23"/>
  <c r="B21"/>
  <c r="B15"/>
  <c r="B12"/>
  <c r="B11"/>
  <c r="B10"/>
  <c r="B9" s="1"/>
  <c r="B61" i="2"/>
  <c r="B58"/>
  <c r="B56"/>
  <c r="B51"/>
  <c r="B46"/>
  <c r="B45" s="1"/>
  <c r="B42"/>
  <c r="B39"/>
  <c r="B10"/>
  <c r="B26" i="1" l="1"/>
  <c r="B20"/>
  <c r="B44" i="2"/>
  <c r="B41" s="1"/>
  <c r="B9"/>
  <c r="B19" i="1" l="1"/>
</calcChain>
</file>

<file path=xl/sharedStrings.xml><?xml version="1.0" encoding="utf-8"?>
<sst xmlns="http://schemas.openxmlformats.org/spreadsheetml/2006/main" count="184" uniqueCount="176">
  <si>
    <t>Balance de Situación</t>
  </si>
  <si>
    <t>Empresa: CLUB DEPORTIVO FEMARGUIN</t>
  </si>
  <si>
    <t>Período: de Enero a Diciembre</t>
  </si>
  <si>
    <t>Pasivo</t>
  </si>
  <si>
    <t>A) PATRIMONIO NETO</t>
  </si>
  <si>
    <t xml:space="preserve">      A-1) Fondos propios</t>
  </si>
  <si>
    <t xml:space="preserve">      III. Reservas</t>
  </si>
  <si>
    <t xml:space="preserve">      2. Otras reservas</t>
  </si>
  <si>
    <t xml:space="preserve">          112000000    RESERVA LEGAL</t>
  </si>
  <si>
    <t xml:space="preserve">          113000000    RESERVAS VOLUNTARIAS</t>
  </si>
  <si>
    <t xml:space="preserve">      V. Resultados de ejercicios anteriores</t>
  </si>
  <si>
    <t xml:space="preserve">          120000000    REMANENTE</t>
  </si>
  <si>
    <t xml:space="preserve">          120019000    RESULTADO POSITIVO 2019</t>
  </si>
  <si>
    <t xml:space="preserve">      VII. Resultado del ejercicio</t>
  </si>
  <si>
    <t>C) PASIVO CORRIENTE</t>
  </si>
  <si>
    <t xml:space="preserve">      II. Deudas a corto plazo</t>
  </si>
  <si>
    <t xml:space="preserve">      1. Deudas con entidades de credito</t>
  </si>
  <si>
    <t xml:space="preserve">          520100001    TARJETA PREPAGO</t>
  </si>
  <si>
    <t xml:space="preserve">      3. Otras deudas a corto plazo</t>
  </si>
  <si>
    <t xml:space="preserve">          555000000    PARTIDAS PENDIENTES DE APLICAC</t>
  </si>
  <si>
    <t xml:space="preserve">          555000001    TRAIL/CICLISMO</t>
  </si>
  <si>
    <t xml:space="preserve">      IV. Acreedores comerc. y otras cuentas a pagar</t>
  </si>
  <si>
    <t xml:space="preserve">      1. Proveedores</t>
  </si>
  <si>
    <t xml:space="preserve">      b) Proveedores a corto plazo</t>
  </si>
  <si>
    <t xml:space="preserve">          400000003    ARAÑA Y QUEVEDO, S.L.</t>
  </si>
  <si>
    <t xml:space="preserve">          400000021    U.D. LAS PALMAS, S.A.D.</t>
  </si>
  <si>
    <t xml:space="preserve">          400000033    ALTERNATIVAS DEPORTIVAS, S.L.U</t>
  </si>
  <si>
    <t xml:space="preserve">      2. Otros acreedores</t>
  </si>
  <si>
    <t xml:space="preserve">          410000002    SAIDANTO, S.L.U.</t>
  </si>
  <si>
    <t xml:space="preserve">          410000007    CANARY OIL, S.L.</t>
  </si>
  <si>
    <t xml:space="preserve">          410000008    FEDERACIÓN INTER. DE FÚTBOL DE</t>
  </si>
  <si>
    <t xml:space="preserve">          410000010    REPSOL COMERCIAL DE PROD PETRO</t>
  </si>
  <si>
    <t xml:space="preserve">          410000026    TOURTRANS 2000, S.L.</t>
  </si>
  <si>
    <t xml:space="preserve">          410000035    REAL FEDERACION ESPAÑOLA DE FU</t>
  </si>
  <si>
    <t xml:space="preserve">          410000055    MUTUALIDAD DE PREV. SOCIAL DE</t>
  </si>
  <si>
    <t xml:space="preserve">          410000056    MEDINA OLIVA, LOURDES</t>
  </si>
  <si>
    <t xml:space="preserve">          410000057    VEGA RODRIGUEZ, REGINA D.</t>
  </si>
  <si>
    <t xml:space="preserve">          410000058    FEDER. CANARIA DE MONTAÑISMO</t>
  </si>
  <si>
    <t xml:space="preserve">          410000061    GARCIA RUIZ, ERNESTO</t>
  </si>
  <si>
    <t xml:space="preserve">          410000066    TRANS. Y SUMIN. SANTANA DOMING</t>
  </si>
  <si>
    <t xml:space="preserve">          410000072    PRODALCA ESPAÑA, SAU</t>
  </si>
  <si>
    <t xml:space="preserve">          410000094    SANCHEZ MENDEZ, MIGUEL</t>
  </si>
  <si>
    <t xml:space="preserve">          410000108    RODRIGUEZ IBAÑEZ, DAVID</t>
  </si>
  <si>
    <t xml:space="preserve">          410000112    VARELA FERNANDEZ, PABLO</t>
  </si>
  <si>
    <t xml:space="preserve">          410000117    RED ESPAÑOLA DE SERVICIOS, S.A</t>
  </si>
  <si>
    <t xml:space="preserve">          410000125    SELECT SERVICE PARTNER, S.A.U.</t>
  </si>
  <si>
    <t xml:space="preserve">          411000000    ACREEDORES, EFECTOS COMERCIALE</t>
  </si>
  <si>
    <t xml:space="preserve">          465000000    REMUNERACIONES PENDIENTES DE P</t>
  </si>
  <si>
    <t xml:space="preserve">          475100000    HP, ACREED. RETEN. PRACTICADAS</t>
  </si>
  <si>
    <t xml:space="preserve">          475200000    HP,ACREED. IMPUESTO SOCIEDADES</t>
  </si>
  <si>
    <t xml:space="preserve">          475700000    HACIENDA PÚBLICA, ACREED. IGIC</t>
  </si>
  <si>
    <t xml:space="preserve">          476000000    ORGANI.DE LA SS.SS.,ACREEDORES</t>
  </si>
  <si>
    <t>T O T A L   PATRIMONIO NETO Y PASIVO</t>
  </si>
  <si>
    <t>Activo</t>
  </si>
  <si>
    <t>A) ACTIVO NO CORRIENTE</t>
  </si>
  <si>
    <t xml:space="preserve">      II. Inmovilizado material</t>
  </si>
  <si>
    <t xml:space="preserve">          216000001    RINCONERA</t>
  </si>
  <si>
    <t xml:space="preserve">          217000001    HP 240</t>
  </si>
  <si>
    <t xml:space="preserve">          217000002    SMARTPHONE</t>
  </si>
  <si>
    <t xml:space="preserve">          217000003    PORTATIL ACER EX2540</t>
  </si>
  <si>
    <t xml:space="preserve">          217000004    HP PORTATIL</t>
  </si>
  <si>
    <t xml:space="preserve">          217000005    IPHONE 11</t>
  </si>
  <si>
    <t xml:space="preserve">          218000001    TRAFIC COMBI 7452LHV</t>
  </si>
  <si>
    <t xml:space="preserve">          219000001    CONTENEDOR 20'</t>
  </si>
  <si>
    <t xml:space="preserve">          219000002    HORNO TEKA HCB 6435</t>
  </si>
  <si>
    <t xml:space="preserve">          219000003    TV 55' SAMSUNG</t>
  </si>
  <si>
    <t xml:space="preserve">          219000004    EQUIPO FISIOTERAPIA</t>
  </si>
  <si>
    <t xml:space="preserve">          219000005    HP DESKJET 2632</t>
  </si>
  <si>
    <t xml:space="preserve">          219000006    INST. BAÑO Y DUCHA</t>
  </si>
  <si>
    <t xml:space="preserve">          219000007    TV HITACHI</t>
  </si>
  <si>
    <t xml:space="preserve">          281600001    AMORT.ACUMUL.RINCONERA</t>
  </si>
  <si>
    <t xml:space="preserve">          281700001    * SIN DESCRIPCION *</t>
  </si>
  <si>
    <t xml:space="preserve">          281700002    * SIN DESCRIPCION *</t>
  </si>
  <si>
    <t xml:space="preserve">          281700003    AMORT.ACUMUL.PORTATIL ACER EX2</t>
  </si>
  <si>
    <t xml:space="preserve">          281700004    AMORT.ACUMUL.PORTATIL HP</t>
  </si>
  <si>
    <t xml:space="preserve">          281700005    AMORT.ACUMUL.IPHONE 11</t>
  </si>
  <si>
    <t xml:space="preserve">          281800001    AMORT.ACUMUL.TRAFIC COMBI 7452</t>
  </si>
  <si>
    <t xml:space="preserve">          281900001    AMORT.ACUMUL.CONTENEDOR 20'</t>
  </si>
  <si>
    <t xml:space="preserve">          281900002    AMORT.ACUMUL.HORNO TEKA HCB 64</t>
  </si>
  <si>
    <t xml:space="preserve">          281900003    AMORT.ACUMUL.TV 55'' SAMSUNG</t>
  </si>
  <si>
    <t xml:space="preserve">          281900004    AMORT.ACUMUL.EQUIPO FISIOTERAP</t>
  </si>
  <si>
    <t xml:space="preserve">          281900005    AMORT.ACUMUL.HP DESKJET 2632</t>
  </si>
  <si>
    <t xml:space="preserve">          281900006    AMORT.ACUMUL.INSTALACION BAÑO</t>
  </si>
  <si>
    <t xml:space="preserve">          281900007    AMORT.ACUMUL.TV HITACHI</t>
  </si>
  <si>
    <t xml:space="preserve">      V. Inversiones financieras a largo plazo</t>
  </si>
  <si>
    <t xml:space="preserve">          260000001    FIANZA ALQUILER C/ MANUEL PERE</t>
  </si>
  <si>
    <t>B) ACTIVO CORRIENTE</t>
  </si>
  <si>
    <t xml:space="preserve">      I. Existencias</t>
  </si>
  <si>
    <t xml:space="preserve">          407000000    ANTICIPOS A PROVEEDORES</t>
  </si>
  <si>
    <t xml:space="preserve">      II. Deudores comerciales y otras cuentas a cob.</t>
  </si>
  <si>
    <t xml:space="preserve">      1. Clientes ventas y prestación de servicios</t>
  </si>
  <si>
    <t xml:space="preserve">      b) Cltes.ventas y prestación servicios CP</t>
  </si>
  <si>
    <t xml:space="preserve">          430000005    TOURIN EUROPEO, S.A</t>
  </si>
  <si>
    <t xml:space="preserve">          430000006    LUDE GESTIONES Y SERVICIOS, SL</t>
  </si>
  <si>
    <t xml:space="preserve">          430000010    CENCOSU, SA</t>
  </si>
  <si>
    <t xml:space="preserve">          430000016    PATRONATO DE TURISMO GRAN CANA</t>
  </si>
  <si>
    <t xml:space="preserve">      3. Otros deudores</t>
  </si>
  <si>
    <t xml:space="preserve">          470700000    HP, DEUDORA DIVERSOS CONCEPTOS</t>
  </si>
  <si>
    <t xml:space="preserve">          470900000    HP, DEUDORA DEVOLUC. IMPUESTOS</t>
  </si>
  <si>
    <t xml:space="preserve">          472700000    HACIENDA PÚBLICA,IGIC SOPORTAD</t>
  </si>
  <si>
    <t xml:space="preserve">          472700220    IGIC PTE DECLARAR 2T 2020</t>
  </si>
  <si>
    <t xml:space="preserve">      IV. Inversiones financieras a corto plazo</t>
  </si>
  <si>
    <t xml:space="preserve">          551000000    CTA CORRIENTE SOC. Y ADMINIST.</t>
  </si>
  <si>
    <t xml:space="preserve">      VI. Efectivo y otros activos líquidos equival.</t>
  </si>
  <si>
    <t xml:space="preserve">          570000000    CAJA, EUROS</t>
  </si>
  <si>
    <t xml:space="preserve">          572000000    BCOS E INS.CRÉD. C/C VIS.,EURO</t>
  </si>
  <si>
    <t>T O T A L   A C T I V O</t>
  </si>
  <si>
    <t>Cuenta de Pérdidas y Ganancias</t>
  </si>
  <si>
    <t xml:space="preserve">      1. Importe neto de la cifra de negocios</t>
  </si>
  <si>
    <t xml:space="preserve">          705000000    PRESTACIONES DE SERVICIOS</t>
  </si>
  <si>
    <t xml:space="preserve">          705000002    AYUDAS CONCEDIDAS</t>
  </si>
  <si>
    <t xml:space="preserve">      4. Aprovisionamientos</t>
  </si>
  <si>
    <t xml:space="preserve">          600000000    COMPRAS DE MERCADERÍAS</t>
  </si>
  <si>
    <t xml:space="preserve">          600000100    GASTOS SUBVENCION 19-20</t>
  </si>
  <si>
    <t xml:space="preserve">          602000000    COMPRAS DE OTROS APROVISIONAMI</t>
  </si>
  <si>
    <t xml:space="preserve">          602000001    LICENCIAS TRAIL MONTAÑISMO</t>
  </si>
  <si>
    <t xml:space="preserve">          602000002    LICENCIAS FUTBOL</t>
  </si>
  <si>
    <t xml:space="preserve">          602000003    ARBITROS</t>
  </si>
  <si>
    <t xml:space="preserve">          608000000    DEVOLUCIONES DE COMPRAS DE MER</t>
  </si>
  <si>
    <t xml:space="preserve">      5. Otros ingresos de explotación</t>
  </si>
  <si>
    <t xml:space="preserve">          740000001    SUBVENCION CABILDO GC</t>
  </si>
  <si>
    <t xml:space="preserve">          740000002    SUBVENCION AYTO. MOGAN</t>
  </si>
  <si>
    <t xml:space="preserve">          740000003    SUBVENCION FIFLP</t>
  </si>
  <si>
    <t xml:space="preserve">          740000004    SUBVENCION GOBIERNO CANARIAS</t>
  </si>
  <si>
    <t xml:space="preserve">          759000000    INGRESOS POR SERVICIOS DIVERSO</t>
  </si>
  <si>
    <t xml:space="preserve">      6. Gastos de personal</t>
  </si>
  <si>
    <t xml:space="preserve">          640000000    SUELDOS Y SALARIOS</t>
  </si>
  <si>
    <t xml:space="preserve">          642000000    SEGURIDAD SOCIAL A CARGO DE LA</t>
  </si>
  <si>
    <t xml:space="preserve">      7. Otros gastos de explotación</t>
  </si>
  <si>
    <t xml:space="preserve">          621000000    ARRENDAMIENTOS Y CÁNONES</t>
  </si>
  <si>
    <t xml:space="preserve">          621000001    ALQUILER C/ MANUEL PEREZ DE LA</t>
  </si>
  <si>
    <t xml:space="preserve">          622000000    REPARACIONES Y CONSERVACIÓN</t>
  </si>
  <si>
    <t xml:space="preserve">          622000001    REFORMAS</t>
  </si>
  <si>
    <t xml:space="preserve">          623000000    SERVICIOS PROFESIONALES INDEP.</t>
  </si>
  <si>
    <t xml:space="preserve">          625000000    PRIMAS DE SEGUROS</t>
  </si>
  <si>
    <t xml:space="preserve">          626000000    SERVICIOS BANCARIOS Y SIMILARE</t>
  </si>
  <si>
    <t xml:space="preserve">          627000000    PUBLICID., PROPAGANDA Y RR.PP.</t>
  </si>
  <si>
    <t xml:space="preserve">          628000000    SUMINISTROS</t>
  </si>
  <si>
    <t xml:space="preserve">          628000001    TELEFONIA</t>
  </si>
  <si>
    <t xml:space="preserve">          629000000    OTROS SERVICIOS</t>
  </si>
  <si>
    <t xml:space="preserve">          629000001    COMBUSTIBLE</t>
  </si>
  <si>
    <t xml:space="preserve">          629000002    GASTOS VIAJES</t>
  </si>
  <si>
    <t xml:space="preserve">          629000006    SERVICIOS FISIOTERAPIA</t>
  </si>
  <si>
    <t xml:space="preserve">          629000007    SUSCRIPCION DATAFOR</t>
  </si>
  <si>
    <t xml:space="preserve">          629000010    MUTUALIDAD</t>
  </si>
  <si>
    <t xml:space="preserve">          629000011    GRATIFICACIONES Y PRIMAS</t>
  </si>
  <si>
    <t xml:space="preserve">          629000013    DIETAS</t>
  </si>
  <si>
    <t xml:space="preserve">          629000014    MATERIAL OFICINA</t>
  </si>
  <si>
    <t xml:space="preserve">          629000015    CUOTAS FIFLP TEMP. 2020-21</t>
  </si>
  <si>
    <t xml:space="preserve">          629000016    LICENCIAS FIFLP TEMP. 2020-21</t>
  </si>
  <si>
    <t xml:space="preserve">          629000100    GASTOS SUBVENCION 19-20</t>
  </si>
  <si>
    <t xml:space="preserve">          631000000    OTROS TRIBUTOS</t>
  </si>
  <si>
    <t xml:space="preserve">          631000001    IMPUESTO MATRICULACION</t>
  </si>
  <si>
    <t xml:space="preserve">      8. Amortización de inmovilizado</t>
  </si>
  <si>
    <t xml:space="preserve">          681600001    DOT. AMORT. MOBILIARIO</t>
  </si>
  <si>
    <t xml:space="preserve">          681700003    DOT. AMORT. EQ. ELEC. E INF.</t>
  </si>
  <si>
    <t xml:space="preserve">          681700004    DOT. AMORT. EQ. ELEC. E INF.</t>
  </si>
  <si>
    <t xml:space="preserve">          681700005    DOT. AMORT. EQ. ELEC. E INF.</t>
  </si>
  <si>
    <t xml:space="preserve">          681800001    DOT. AMORT. DE ELEM. TRANSP.</t>
  </si>
  <si>
    <t xml:space="preserve">          681900001    DOT. AMORT. RESTO INM. MAT.</t>
  </si>
  <si>
    <t xml:space="preserve">          681900002    DOT. AMORT. RESTO INM. MAT.</t>
  </si>
  <si>
    <t xml:space="preserve">          681900003    DOT. AMORT. RESTO INM. MAT.</t>
  </si>
  <si>
    <t xml:space="preserve">          681900004    DOT. AMORT. RESTO INM. MAT.</t>
  </si>
  <si>
    <t xml:space="preserve">          681900005    DOT. AMORT. RESTO INM. MAT.</t>
  </si>
  <si>
    <t xml:space="preserve">          681900006    DOT. AMORT. RESTO INM. MAT.</t>
  </si>
  <si>
    <t xml:space="preserve">          681900007    DOT. AMORT. RESTO INM. MAT.</t>
  </si>
  <si>
    <t xml:space="preserve"> A) RESULTADO DE EXPLOTACIÓN</t>
  </si>
  <si>
    <t xml:space="preserve">      14. Gastos financieros</t>
  </si>
  <si>
    <t xml:space="preserve">          669000001    INTERESES APLAZ. IGIC</t>
  </si>
  <si>
    <t xml:space="preserve">          669000002    INTERESES APLAZ. IS</t>
  </si>
  <si>
    <t xml:space="preserve"> B) RESULTADO FINANCIERO</t>
  </si>
  <si>
    <t xml:space="preserve"> C) RESULTADO ANTES DE IMPUESTOS</t>
  </si>
  <si>
    <t xml:space="preserve">      19. Impuestos sobre beneficios</t>
  </si>
  <si>
    <t xml:space="preserve">          630000000    IMPUESTO CORRIENTE</t>
  </si>
  <si>
    <t xml:space="preserve"> D) RESULTADO DEL EJERCICIO</t>
  </si>
  <si>
    <t>Fecha: 31/12/2020</t>
  </si>
</sst>
</file>

<file path=xl/styles.xml><?xml version="1.0" encoding="utf-8"?>
<styleSheet xmlns="http://schemas.openxmlformats.org/spreadsheetml/2006/main">
  <numFmts count="1">
    <numFmt numFmtId="164" formatCode="#,##0.00;[Red]\-#,##0.00;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8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1"/>
  <sheetViews>
    <sheetView tabSelected="1" workbookViewId="0">
      <pane xSplit="1" topLeftCell="B1" activePane="topRight" state="frozen"/>
      <selection pane="topRight" activeCell="A5" sqref="A5"/>
    </sheetView>
  </sheetViews>
  <sheetFormatPr baseColWidth="10" defaultRowHeight="15"/>
  <cols>
    <col min="1" max="1" width="49" bestFit="1" customWidth="1"/>
    <col min="2" max="2" width="8.85546875" bestFit="1" customWidth="1"/>
  </cols>
  <sheetData>
    <row r="1" spans="1:2" ht="23.25">
      <c r="A1" s="1" t="s">
        <v>0</v>
      </c>
    </row>
    <row r="3" spans="1:2">
      <c r="A3" s="2" t="s">
        <v>1</v>
      </c>
    </row>
    <row r="4" spans="1:2">
      <c r="A4" s="2" t="s">
        <v>2</v>
      </c>
    </row>
    <row r="5" spans="1:2">
      <c r="A5" s="2" t="s">
        <v>175</v>
      </c>
    </row>
    <row r="6" spans="1:2" ht="15.75" thickBot="1"/>
    <row r="7" spans="1:2" ht="16.5" thickTop="1" thickBot="1">
      <c r="A7" s="3" t="s">
        <v>53</v>
      </c>
      <c r="B7" s="4">
        <v>2020</v>
      </c>
    </row>
    <row r="8" spans="1:2" ht="15.75" thickTop="1"/>
    <row r="9" spans="1:2">
      <c r="A9" s="2" t="s">
        <v>54</v>
      </c>
      <c r="B9" s="6">
        <f>+B10+B39</f>
        <v>25319.999999999996</v>
      </c>
    </row>
    <row r="10" spans="1:2">
      <c r="A10" t="s">
        <v>55</v>
      </c>
      <c r="B10" s="5">
        <f>SUM(B11:B38)</f>
        <v>23719.999999999996</v>
      </c>
    </row>
    <row r="11" spans="1:2">
      <c r="A11" t="s">
        <v>56</v>
      </c>
      <c r="B11" s="5">
        <v>734</v>
      </c>
    </row>
    <row r="12" spans="1:2">
      <c r="A12" t="s">
        <v>57</v>
      </c>
      <c r="B12" s="5">
        <v>320.29000000000002</v>
      </c>
    </row>
    <row r="13" spans="1:2">
      <c r="A13" t="s">
        <v>58</v>
      </c>
      <c r="B13" s="5">
        <v>289</v>
      </c>
    </row>
    <row r="14" spans="1:2">
      <c r="A14" t="s">
        <v>59</v>
      </c>
      <c r="B14" s="5">
        <v>299</v>
      </c>
    </row>
    <row r="15" spans="1:2">
      <c r="A15" t="s">
        <v>60</v>
      </c>
      <c r="B15" s="5">
        <v>363.56</v>
      </c>
    </row>
    <row r="16" spans="1:2">
      <c r="A16" t="s">
        <v>61</v>
      </c>
      <c r="B16" s="5">
        <v>663.9</v>
      </c>
    </row>
    <row r="17" spans="1:2">
      <c r="A17" t="s">
        <v>62</v>
      </c>
      <c r="B17" s="5">
        <v>17910.36</v>
      </c>
    </row>
    <row r="18" spans="1:2">
      <c r="A18" t="s">
        <v>63</v>
      </c>
      <c r="B18" s="5">
        <v>1450</v>
      </c>
    </row>
    <row r="19" spans="1:2">
      <c r="A19" t="s">
        <v>64</v>
      </c>
      <c r="B19" s="5">
        <v>233</v>
      </c>
    </row>
    <row r="20" spans="1:2">
      <c r="A20" t="s">
        <v>65</v>
      </c>
      <c r="B20" s="5">
        <v>399</v>
      </c>
    </row>
    <row r="21" spans="1:2">
      <c r="A21" t="s">
        <v>66</v>
      </c>
      <c r="B21" s="5">
        <v>1547.03</v>
      </c>
    </row>
    <row r="22" spans="1:2">
      <c r="A22" t="s">
        <v>67</v>
      </c>
      <c r="B22" s="5">
        <v>49</v>
      </c>
    </row>
    <row r="23" spans="1:2">
      <c r="A23" t="s">
        <v>68</v>
      </c>
      <c r="B23" s="5">
        <v>1498.04</v>
      </c>
    </row>
    <row r="24" spans="1:2">
      <c r="A24" t="s">
        <v>69</v>
      </c>
      <c r="B24" s="5">
        <v>159</v>
      </c>
    </row>
    <row r="25" spans="1:2">
      <c r="A25" t="s">
        <v>70</v>
      </c>
      <c r="B25" s="5">
        <v>-7.83</v>
      </c>
    </row>
    <row r="26" spans="1:2">
      <c r="A26" t="s">
        <v>71</v>
      </c>
      <c r="B26" s="5">
        <v>-267</v>
      </c>
    </row>
    <row r="27" spans="1:2">
      <c r="A27" t="s">
        <v>72</v>
      </c>
      <c r="B27" s="5">
        <v>-289</v>
      </c>
    </row>
    <row r="28" spans="1:2">
      <c r="A28" t="s">
        <v>73</v>
      </c>
      <c r="B28" s="5">
        <v>-34.520000000000003</v>
      </c>
    </row>
    <row r="29" spans="1:2">
      <c r="A29" t="s">
        <v>74</v>
      </c>
      <c r="B29" s="5">
        <v>-4.97</v>
      </c>
    </row>
    <row r="30" spans="1:2">
      <c r="A30" t="s">
        <v>75</v>
      </c>
      <c r="B30" s="5">
        <v>-2.1800000000000002</v>
      </c>
    </row>
    <row r="31" spans="1:2">
      <c r="A31" t="s">
        <v>76</v>
      </c>
      <c r="B31" s="5">
        <v>-1213.5999999999999</v>
      </c>
    </row>
    <row r="32" spans="1:2">
      <c r="A32" t="s">
        <v>77</v>
      </c>
      <c r="B32" s="5">
        <v>-240.08</v>
      </c>
    </row>
    <row r="33" spans="1:2">
      <c r="A33" t="s">
        <v>78</v>
      </c>
      <c r="B33" s="5">
        <v>-17.059999999999999</v>
      </c>
    </row>
    <row r="34" spans="1:2">
      <c r="A34" t="s">
        <v>79</v>
      </c>
      <c r="B34" s="5">
        <v>-21.69</v>
      </c>
    </row>
    <row r="35" spans="1:2">
      <c r="A35" t="s">
        <v>80</v>
      </c>
      <c r="B35" s="5">
        <v>-63.4</v>
      </c>
    </row>
    <row r="36" spans="1:2">
      <c r="A36" t="s">
        <v>81</v>
      </c>
      <c r="B36" s="5">
        <v>-4.53</v>
      </c>
    </row>
    <row r="37" spans="1:2">
      <c r="A37" t="s">
        <v>82</v>
      </c>
      <c r="B37" s="5">
        <v>-23.67</v>
      </c>
    </row>
    <row r="38" spans="1:2">
      <c r="A38" t="s">
        <v>83</v>
      </c>
      <c r="B38" s="5">
        <v>-5.65</v>
      </c>
    </row>
    <row r="39" spans="1:2">
      <c r="A39" t="s">
        <v>84</v>
      </c>
      <c r="B39" s="5">
        <f>B40</f>
        <v>1600</v>
      </c>
    </row>
    <row r="40" spans="1:2">
      <c r="A40" t="s">
        <v>85</v>
      </c>
      <c r="B40" s="5">
        <v>1600</v>
      </c>
    </row>
    <row r="41" spans="1:2">
      <c r="A41" s="2" t="s">
        <v>86</v>
      </c>
      <c r="B41" s="6">
        <f>+B42+B44+B56+B58</f>
        <v>52118.92</v>
      </c>
    </row>
    <row r="42" spans="1:2">
      <c r="A42" t="s">
        <v>87</v>
      </c>
      <c r="B42" s="5">
        <f>B43</f>
        <v>202.99</v>
      </c>
    </row>
    <row r="43" spans="1:2">
      <c r="A43" t="s">
        <v>88</v>
      </c>
      <c r="B43" s="5">
        <v>202.99</v>
      </c>
    </row>
    <row r="44" spans="1:2">
      <c r="A44" t="s">
        <v>89</v>
      </c>
      <c r="B44" s="5">
        <f>+B45+B51</f>
        <v>18414.669999999998</v>
      </c>
    </row>
    <row r="45" spans="1:2">
      <c r="A45" t="s">
        <v>90</v>
      </c>
      <c r="B45" s="5">
        <f>+B46</f>
        <v>14500.83</v>
      </c>
    </row>
    <row r="46" spans="1:2">
      <c r="A46" t="s">
        <v>91</v>
      </c>
      <c r="B46" s="5">
        <f>SUM(B47:B50)</f>
        <v>14500.83</v>
      </c>
    </row>
    <row r="47" spans="1:2">
      <c r="A47" t="s">
        <v>92</v>
      </c>
      <c r="B47" s="5">
        <v>0.83</v>
      </c>
    </row>
    <row r="48" spans="1:2">
      <c r="A48" t="s">
        <v>93</v>
      </c>
      <c r="B48" s="5">
        <v>500</v>
      </c>
    </row>
    <row r="49" spans="1:2">
      <c r="A49" t="s">
        <v>94</v>
      </c>
      <c r="B49" s="5">
        <v>9000</v>
      </c>
    </row>
    <row r="50" spans="1:2">
      <c r="A50" t="s">
        <v>95</v>
      </c>
      <c r="B50" s="5">
        <v>5000</v>
      </c>
    </row>
    <row r="51" spans="1:2">
      <c r="A51" t="s">
        <v>96</v>
      </c>
      <c r="B51" s="5">
        <f>SUM(B52:B55)</f>
        <v>3913.84</v>
      </c>
    </row>
    <row r="52" spans="1:2">
      <c r="A52" t="s">
        <v>97</v>
      </c>
      <c r="B52" s="5">
        <v>3427.13</v>
      </c>
    </row>
    <row r="53" spans="1:2">
      <c r="A53" t="s">
        <v>98</v>
      </c>
      <c r="B53" s="5">
        <v>406.52</v>
      </c>
    </row>
    <row r="54" spans="1:2">
      <c r="A54" t="s">
        <v>99</v>
      </c>
      <c r="B54" s="5">
        <v>1.1499999999999999</v>
      </c>
    </row>
    <row r="55" spans="1:2">
      <c r="A55" t="s">
        <v>100</v>
      </c>
      <c r="B55" s="5">
        <v>79.040000000000006</v>
      </c>
    </row>
    <row r="56" spans="1:2">
      <c r="A56" t="s">
        <v>101</v>
      </c>
      <c r="B56" s="5">
        <f>B57</f>
        <v>1361.86</v>
      </c>
    </row>
    <row r="57" spans="1:2">
      <c r="A57" t="s">
        <v>102</v>
      </c>
      <c r="B57" s="5">
        <v>1361.86</v>
      </c>
    </row>
    <row r="58" spans="1:2">
      <c r="A58" t="s">
        <v>103</v>
      </c>
      <c r="B58" s="5">
        <f>SUM(B59:B60)</f>
        <v>32139.399999999998</v>
      </c>
    </row>
    <row r="59" spans="1:2">
      <c r="A59" t="s">
        <v>104</v>
      </c>
      <c r="B59" s="5">
        <v>5543.48</v>
      </c>
    </row>
    <row r="60" spans="1:2">
      <c r="A60" t="s">
        <v>105</v>
      </c>
      <c r="B60" s="5">
        <v>26595.919999999998</v>
      </c>
    </row>
    <row r="61" spans="1:2">
      <c r="A61" s="2" t="s">
        <v>106</v>
      </c>
      <c r="B61" s="6">
        <f>+B9+B41</f>
        <v>77438.92</v>
      </c>
    </row>
  </sheetData>
  <pageMargins left="0.7" right="0.7" top="0.75" bottom="0.75" header="0.3" footer="0.3"/>
  <pageSetup paperSize="9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57"/>
  <sheetViews>
    <sheetView workbookViewId="0">
      <pane xSplit="1" topLeftCell="B1" activePane="topRight" state="frozen"/>
      <selection pane="topRight" activeCell="A5" sqref="A5"/>
    </sheetView>
  </sheetViews>
  <sheetFormatPr baseColWidth="10" defaultRowHeight="15"/>
  <cols>
    <col min="1" max="1" width="47.5703125" bestFit="1" customWidth="1"/>
    <col min="2" max="2" width="8.85546875" bestFit="1" customWidth="1"/>
  </cols>
  <sheetData>
    <row r="1" spans="1:2" ht="23.25">
      <c r="A1" s="1" t="s">
        <v>0</v>
      </c>
    </row>
    <row r="3" spans="1:2">
      <c r="A3" s="2" t="s">
        <v>1</v>
      </c>
    </row>
    <row r="4" spans="1:2">
      <c r="A4" s="2" t="s">
        <v>2</v>
      </c>
    </row>
    <row r="5" spans="1:2">
      <c r="A5" s="2" t="s">
        <v>175</v>
      </c>
    </row>
    <row r="6" spans="1:2" ht="15.75" thickBot="1"/>
    <row r="7" spans="1:2" ht="16.5" thickTop="1" thickBot="1">
      <c r="A7" s="3" t="s">
        <v>3</v>
      </c>
      <c r="B7" s="4">
        <v>2020</v>
      </c>
    </row>
    <row r="8" spans="1:2" ht="15.75" thickTop="1"/>
    <row r="9" spans="1:2">
      <c r="A9" s="2" t="s">
        <v>4</v>
      </c>
      <c r="B9" s="6">
        <f>+B10</f>
        <v>55837.49</v>
      </c>
    </row>
    <row r="10" spans="1:2">
      <c r="A10" t="s">
        <v>5</v>
      </c>
      <c r="B10" s="5">
        <f>+B11+B15+B18</f>
        <v>55837.49</v>
      </c>
    </row>
    <row r="11" spans="1:2">
      <c r="A11" t="s">
        <v>6</v>
      </c>
      <c r="B11" s="5">
        <f>+B12</f>
        <v>16499.43</v>
      </c>
    </row>
    <row r="12" spans="1:2">
      <c r="A12" t="s">
        <v>7</v>
      </c>
      <c r="B12" s="5">
        <f>SUM(B13:B14)</f>
        <v>16499.43</v>
      </c>
    </row>
    <row r="13" spans="1:2">
      <c r="A13" t="s">
        <v>8</v>
      </c>
      <c r="B13" s="5">
        <v>600</v>
      </c>
    </row>
    <row r="14" spans="1:2">
      <c r="A14" t="s">
        <v>9</v>
      </c>
      <c r="B14" s="5">
        <v>15899.43</v>
      </c>
    </row>
    <row r="15" spans="1:2">
      <c r="A15" t="s">
        <v>10</v>
      </c>
      <c r="B15" s="5">
        <f>SUM(B16:B17)</f>
        <v>-2799.76</v>
      </c>
    </row>
    <row r="16" spans="1:2">
      <c r="A16" t="s">
        <v>11</v>
      </c>
      <c r="B16" s="5">
        <v>-3068.76</v>
      </c>
    </row>
    <row r="17" spans="1:2">
      <c r="A17" t="s">
        <v>12</v>
      </c>
      <c r="B17" s="5">
        <v>269</v>
      </c>
    </row>
    <row r="18" spans="1:2">
      <c r="A18" t="s">
        <v>13</v>
      </c>
      <c r="B18" s="5">
        <v>42137.82</v>
      </c>
    </row>
    <row r="19" spans="1:2">
      <c r="A19" s="2" t="s">
        <v>14</v>
      </c>
      <c r="B19" s="6">
        <f>+B20+B26</f>
        <v>21601.430000000004</v>
      </c>
    </row>
    <row r="20" spans="1:2">
      <c r="A20" t="s">
        <v>15</v>
      </c>
      <c r="B20" s="5">
        <f>+B21+B23</f>
        <v>5284.2699999999995</v>
      </c>
    </row>
    <row r="21" spans="1:2">
      <c r="A21" t="s">
        <v>16</v>
      </c>
      <c r="B21" s="5">
        <f>B22</f>
        <v>-2661.38</v>
      </c>
    </row>
    <row r="22" spans="1:2">
      <c r="A22" t="s">
        <v>17</v>
      </c>
      <c r="B22" s="5">
        <v>-2661.38</v>
      </c>
    </row>
    <row r="23" spans="1:2">
      <c r="A23" t="s">
        <v>18</v>
      </c>
      <c r="B23" s="5">
        <f>SUM(B24:B25)</f>
        <v>7945.65</v>
      </c>
    </row>
    <row r="24" spans="1:2">
      <c r="A24" t="s">
        <v>19</v>
      </c>
      <c r="B24" s="5">
        <v>6851.65</v>
      </c>
    </row>
    <row r="25" spans="1:2">
      <c r="A25" t="s">
        <v>20</v>
      </c>
      <c r="B25" s="5">
        <v>1094</v>
      </c>
    </row>
    <row r="26" spans="1:2">
      <c r="A26" t="s">
        <v>21</v>
      </c>
      <c r="B26" s="5">
        <f>+B27+B32</f>
        <v>16317.160000000003</v>
      </c>
    </row>
    <row r="27" spans="1:2">
      <c r="A27" t="s">
        <v>22</v>
      </c>
      <c r="B27" s="5">
        <f>+B28</f>
        <v>5447.6500000000005</v>
      </c>
    </row>
    <row r="28" spans="1:2">
      <c r="A28" t="s">
        <v>23</v>
      </c>
      <c r="B28" s="5">
        <f>SUM(B29:B31)</f>
        <v>5447.6500000000005</v>
      </c>
    </row>
    <row r="29" spans="1:2">
      <c r="A29" t="s">
        <v>24</v>
      </c>
      <c r="B29" s="5">
        <v>67.77</v>
      </c>
    </row>
    <row r="30" spans="1:2">
      <c r="A30" t="s">
        <v>25</v>
      </c>
      <c r="B30" s="5">
        <v>5379.84</v>
      </c>
    </row>
    <row r="31" spans="1:2">
      <c r="A31" t="s">
        <v>26</v>
      </c>
      <c r="B31" s="5">
        <v>0.04</v>
      </c>
    </row>
    <row r="32" spans="1:2">
      <c r="A32" t="s">
        <v>27</v>
      </c>
      <c r="B32" s="5">
        <f>SUM(B33:B56)</f>
        <v>10869.510000000002</v>
      </c>
    </row>
    <row r="33" spans="1:2">
      <c r="A33" t="s">
        <v>28</v>
      </c>
      <c r="B33" s="5">
        <v>35.01</v>
      </c>
    </row>
    <row r="34" spans="1:2">
      <c r="A34" t="s">
        <v>29</v>
      </c>
      <c r="B34" s="5">
        <v>20</v>
      </c>
    </row>
    <row r="35" spans="1:2">
      <c r="A35" t="s">
        <v>30</v>
      </c>
      <c r="B35" s="5">
        <v>-775.64</v>
      </c>
    </row>
    <row r="36" spans="1:2">
      <c r="A36" t="s">
        <v>31</v>
      </c>
      <c r="B36" s="5">
        <v>35</v>
      </c>
    </row>
    <row r="37" spans="1:2">
      <c r="A37" t="s">
        <v>32</v>
      </c>
      <c r="B37" s="5">
        <v>-570</v>
      </c>
    </row>
    <row r="38" spans="1:2">
      <c r="A38" t="s">
        <v>33</v>
      </c>
      <c r="B38" s="5">
        <v>810</v>
      </c>
    </row>
    <row r="39" spans="1:2">
      <c r="A39" t="s">
        <v>34</v>
      </c>
      <c r="B39" s="5">
        <v>-147.69</v>
      </c>
    </row>
    <row r="40" spans="1:2">
      <c r="A40" t="s">
        <v>35</v>
      </c>
      <c r="B40" s="5">
        <v>250</v>
      </c>
    </row>
    <row r="41" spans="1:2">
      <c r="A41" t="s">
        <v>36</v>
      </c>
      <c r="B41" s="5">
        <v>190</v>
      </c>
    </row>
    <row r="42" spans="1:2">
      <c r="A42" t="s">
        <v>37</v>
      </c>
      <c r="B42" s="5">
        <v>3524.59</v>
      </c>
    </row>
    <row r="43" spans="1:2">
      <c r="A43" t="s">
        <v>38</v>
      </c>
      <c r="B43" s="5">
        <v>-250</v>
      </c>
    </row>
    <row r="44" spans="1:2">
      <c r="A44" t="s">
        <v>39</v>
      </c>
      <c r="B44" s="5">
        <v>78.400000000000006</v>
      </c>
    </row>
    <row r="45" spans="1:2">
      <c r="A45" t="s">
        <v>40</v>
      </c>
      <c r="B45" s="5">
        <v>30</v>
      </c>
    </row>
    <row r="46" spans="1:2">
      <c r="A46" t="s">
        <v>41</v>
      </c>
      <c r="B46" s="5">
        <v>-945.92</v>
      </c>
    </row>
    <row r="47" spans="1:2">
      <c r="A47" t="s">
        <v>42</v>
      </c>
      <c r="B47" s="5">
        <v>-17.72</v>
      </c>
    </row>
    <row r="48" spans="1:2">
      <c r="A48" t="s">
        <v>43</v>
      </c>
      <c r="B48" s="5">
        <v>1620</v>
      </c>
    </row>
    <row r="49" spans="1:2">
      <c r="A49" t="s">
        <v>44</v>
      </c>
      <c r="B49" s="5">
        <v>717.41</v>
      </c>
    </row>
    <row r="50" spans="1:2">
      <c r="A50" t="s">
        <v>45</v>
      </c>
      <c r="B50" s="5">
        <v>425</v>
      </c>
    </row>
    <row r="51" spans="1:2">
      <c r="A51" t="s">
        <v>46</v>
      </c>
      <c r="B51" s="5">
        <v>505.66</v>
      </c>
    </row>
    <row r="52" spans="1:2">
      <c r="A52" t="s">
        <v>47</v>
      </c>
      <c r="B52" s="5">
        <v>-750.15</v>
      </c>
    </row>
    <row r="53" spans="1:2">
      <c r="A53" t="s">
        <v>48</v>
      </c>
      <c r="B53" s="5">
        <v>2149.02</v>
      </c>
    </row>
    <row r="54" spans="1:2">
      <c r="A54" t="s">
        <v>49</v>
      </c>
      <c r="B54" s="5">
        <v>1455.86</v>
      </c>
    </row>
    <row r="55" spans="1:2">
      <c r="A55" t="s">
        <v>50</v>
      </c>
      <c r="B55" s="5">
        <v>667.48</v>
      </c>
    </row>
    <row r="56" spans="1:2">
      <c r="A56" t="s">
        <v>51</v>
      </c>
      <c r="B56" s="5">
        <v>1813.2</v>
      </c>
    </row>
    <row r="57" spans="1:2">
      <c r="A57" s="2" t="s">
        <v>52</v>
      </c>
      <c r="B57" s="6">
        <f>+B9+B19</f>
        <v>77438.92</v>
      </c>
    </row>
  </sheetData>
  <pageMargins left="0.7" right="0.7" top="0.75" bottom="0.75" header="0.3" footer="0.3"/>
  <pageSetup paperSize="9" fitToHeight="1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5"/>
  <sheetViews>
    <sheetView workbookViewId="0">
      <selection activeCell="A5" sqref="A5"/>
    </sheetView>
  </sheetViews>
  <sheetFormatPr baseColWidth="10" defaultRowHeight="15"/>
  <cols>
    <col min="1" max="1" width="56.85546875" bestFit="1" customWidth="1"/>
  </cols>
  <sheetData>
    <row r="1" spans="1:2" ht="23.25">
      <c r="A1" s="1" t="s">
        <v>107</v>
      </c>
    </row>
    <row r="3" spans="1:2">
      <c r="A3" s="2" t="s">
        <v>1</v>
      </c>
    </row>
    <row r="4" spans="1:2">
      <c r="A4" s="2" t="s">
        <v>2</v>
      </c>
    </row>
    <row r="5" spans="1:2">
      <c r="A5" s="2" t="s">
        <v>175</v>
      </c>
    </row>
    <row r="6" spans="1:2" ht="15.75" thickBot="1"/>
    <row r="7" spans="1:2" ht="16.5" thickTop="1" thickBot="1">
      <c r="A7" s="3" t="s">
        <v>107</v>
      </c>
      <c r="B7" s="4">
        <v>2020</v>
      </c>
    </row>
    <row r="8" spans="1:2" ht="15.75" thickTop="1"/>
    <row r="9" spans="1:2">
      <c r="A9" t="s">
        <v>108</v>
      </c>
      <c r="B9" s="5">
        <f>SUM(B10:B11)</f>
        <v>145769.02000000002</v>
      </c>
    </row>
    <row r="10" spans="1:2">
      <c r="A10" t="s">
        <v>109</v>
      </c>
      <c r="B10" s="5">
        <v>135790.95000000001</v>
      </c>
    </row>
    <row r="11" spans="1:2">
      <c r="A11" t="s">
        <v>110</v>
      </c>
      <c r="B11" s="5">
        <v>9978.07</v>
      </c>
    </row>
    <row r="12" spans="1:2">
      <c r="A12" t="s">
        <v>111</v>
      </c>
      <c r="B12" s="5">
        <f>SUM(B13:B19)</f>
        <v>-40191.47</v>
      </c>
    </row>
    <row r="13" spans="1:2">
      <c r="A13" t="s">
        <v>112</v>
      </c>
      <c r="B13" s="5">
        <v>-13578.63</v>
      </c>
    </row>
    <row r="14" spans="1:2">
      <c r="A14" t="s">
        <v>113</v>
      </c>
      <c r="B14" s="5">
        <v>-4007.7</v>
      </c>
    </row>
    <row r="15" spans="1:2">
      <c r="A15" t="s">
        <v>114</v>
      </c>
      <c r="B15" s="5">
        <v>-11031.79</v>
      </c>
    </row>
    <row r="16" spans="1:2">
      <c r="A16" t="s">
        <v>115</v>
      </c>
      <c r="B16" s="5">
        <v>-10548.35</v>
      </c>
    </row>
    <row r="17" spans="1:2">
      <c r="A17" t="s">
        <v>116</v>
      </c>
      <c r="B17" s="5">
        <v>-25.9</v>
      </c>
    </row>
    <row r="18" spans="1:2">
      <c r="A18" t="s">
        <v>117</v>
      </c>
      <c r="B18" s="5">
        <v>-1051</v>
      </c>
    </row>
    <row r="19" spans="1:2">
      <c r="A19" t="s">
        <v>118</v>
      </c>
      <c r="B19" s="5">
        <v>51.9</v>
      </c>
    </row>
    <row r="20" spans="1:2">
      <c r="A20" t="s">
        <v>119</v>
      </c>
      <c r="B20" s="5">
        <f>SUM(B21:B25)</f>
        <v>103180.66</v>
      </c>
    </row>
    <row r="21" spans="1:2">
      <c r="A21" t="s">
        <v>120</v>
      </c>
      <c r="B21" s="5">
        <v>85000</v>
      </c>
    </row>
    <row r="22" spans="1:2">
      <c r="A22" t="s">
        <v>121</v>
      </c>
      <c r="B22" s="5">
        <v>10683.66</v>
      </c>
    </row>
    <row r="23" spans="1:2">
      <c r="A23" t="s">
        <v>122</v>
      </c>
      <c r="B23" s="5">
        <v>800</v>
      </c>
    </row>
    <row r="24" spans="1:2">
      <c r="A24" t="s">
        <v>123</v>
      </c>
      <c r="B24" s="5">
        <v>6627</v>
      </c>
    </row>
    <row r="25" spans="1:2">
      <c r="A25" t="s">
        <v>124</v>
      </c>
      <c r="B25" s="5">
        <v>70</v>
      </c>
    </row>
    <row r="26" spans="1:2">
      <c r="A26" t="s">
        <v>125</v>
      </c>
      <c r="B26" s="5">
        <f>SUM(B27:B28)</f>
        <v>-40516.94</v>
      </c>
    </row>
    <row r="27" spans="1:2">
      <c r="A27" t="s">
        <v>126</v>
      </c>
      <c r="B27" s="5">
        <v>-30428.66</v>
      </c>
    </row>
    <row r="28" spans="1:2">
      <c r="A28" t="s">
        <v>127</v>
      </c>
      <c r="B28" s="5">
        <v>-10088.280000000001</v>
      </c>
    </row>
    <row r="29" spans="1:2">
      <c r="A29" t="s">
        <v>128</v>
      </c>
      <c r="B29" s="5">
        <f>SUM(B30:B53)</f>
        <v>-123805.42000000001</v>
      </c>
    </row>
    <row r="30" spans="1:2">
      <c r="A30" t="s">
        <v>129</v>
      </c>
      <c r="B30" s="5">
        <v>-1214.96</v>
      </c>
    </row>
    <row r="31" spans="1:2">
      <c r="A31" t="s">
        <v>130</v>
      </c>
      <c r="B31" s="5">
        <v>-4000</v>
      </c>
    </row>
    <row r="32" spans="1:2">
      <c r="A32" t="s">
        <v>131</v>
      </c>
      <c r="B32" s="5">
        <v>-2817.42</v>
      </c>
    </row>
    <row r="33" spans="1:2">
      <c r="A33" t="s">
        <v>132</v>
      </c>
      <c r="B33" s="5">
        <v>-5013.7</v>
      </c>
    </row>
    <row r="34" spans="1:2">
      <c r="A34" t="s">
        <v>133</v>
      </c>
      <c r="B34" s="5">
        <v>-5750.85</v>
      </c>
    </row>
    <row r="35" spans="1:2">
      <c r="A35" t="s">
        <v>134</v>
      </c>
      <c r="B35" s="5">
        <v>-1535.78</v>
      </c>
    </row>
    <row r="36" spans="1:2">
      <c r="A36" t="s">
        <v>135</v>
      </c>
      <c r="B36" s="5">
        <v>-332.08</v>
      </c>
    </row>
    <row r="37" spans="1:2">
      <c r="A37" t="s">
        <v>136</v>
      </c>
      <c r="B37" s="5">
        <v>-5317.4</v>
      </c>
    </row>
    <row r="38" spans="1:2">
      <c r="A38" t="s">
        <v>137</v>
      </c>
      <c r="B38" s="5">
        <v>-73.790000000000006</v>
      </c>
    </row>
    <row r="39" spans="1:2">
      <c r="A39" t="s">
        <v>138</v>
      </c>
      <c r="B39" s="5">
        <v>-761.99</v>
      </c>
    </row>
    <row r="40" spans="1:2">
      <c r="A40" t="s">
        <v>139</v>
      </c>
      <c r="B40" s="5">
        <v>-7973.5</v>
      </c>
    </row>
    <row r="41" spans="1:2">
      <c r="A41" t="s">
        <v>140</v>
      </c>
      <c r="B41" s="5">
        <v>-7120.05</v>
      </c>
    </row>
    <row r="42" spans="1:2">
      <c r="A42" t="s">
        <v>141</v>
      </c>
      <c r="B42" s="5">
        <v>-31454.58</v>
      </c>
    </row>
    <row r="43" spans="1:2">
      <c r="A43" t="s">
        <v>142</v>
      </c>
      <c r="B43" s="5">
        <v>-3810</v>
      </c>
    </row>
    <row r="44" spans="1:2">
      <c r="A44" t="s">
        <v>143</v>
      </c>
      <c r="B44" s="5">
        <v>-229.9</v>
      </c>
    </row>
    <row r="45" spans="1:2">
      <c r="A45" t="s">
        <v>144</v>
      </c>
      <c r="B45" s="5">
        <v>-2689.27</v>
      </c>
    </row>
    <row r="46" spans="1:2">
      <c r="A46" t="s">
        <v>145</v>
      </c>
      <c r="B46" s="5">
        <v>-7890.19</v>
      </c>
    </row>
    <row r="47" spans="1:2">
      <c r="A47" t="s">
        <v>146</v>
      </c>
      <c r="B47" s="5">
        <v>-8517.49</v>
      </c>
    </row>
    <row r="48" spans="1:2">
      <c r="A48" t="s">
        <v>147</v>
      </c>
      <c r="B48" s="5">
        <v>-260.27</v>
      </c>
    </row>
    <row r="49" spans="1:2">
      <c r="A49" t="s">
        <v>148</v>
      </c>
      <c r="B49" s="5">
        <v>-596</v>
      </c>
    </row>
    <row r="50" spans="1:2">
      <c r="A50" t="s">
        <v>149</v>
      </c>
      <c r="B50" s="5">
        <v>-2361.4</v>
      </c>
    </row>
    <row r="51" spans="1:2">
      <c r="A51" t="s">
        <v>150</v>
      </c>
      <c r="B51" s="5">
        <v>-22496.2</v>
      </c>
    </row>
    <row r="52" spans="1:2">
      <c r="A52" t="s">
        <v>151</v>
      </c>
      <c r="B52" s="5">
        <v>-21.44</v>
      </c>
    </row>
    <row r="53" spans="1:2">
      <c r="A53" t="s">
        <v>152</v>
      </c>
      <c r="B53" s="5">
        <v>-1567.16</v>
      </c>
    </row>
    <row r="54" spans="1:2">
      <c r="A54" t="s">
        <v>153</v>
      </c>
      <c r="B54" s="5">
        <f>SUM(B55:B66)</f>
        <v>-1639.18</v>
      </c>
    </row>
    <row r="55" spans="1:2">
      <c r="A55" t="s">
        <v>154</v>
      </c>
      <c r="B55" s="5">
        <v>-7.83</v>
      </c>
    </row>
    <row r="56" spans="1:2">
      <c r="A56" t="s">
        <v>155</v>
      </c>
      <c r="B56" s="5">
        <v>-34.520000000000003</v>
      </c>
    </row>
    <row r="57" spans="1:2">
      <c r="A57" t="s">
        <v>156</v>
      </c>
      <c r="B57" s="5">
        <v>-4.97</v>
      </c>
    </row>
    <row r="58" spans="1:2">
      <c r="A58" t="s">
        <v>157</v>
      </c>
      <c r="B58" s="5">
        <v>-2.1800000000000002</v>
      </c>
    </row>
    <row r="59" spans="1:2">
      <c r="A59" t="s">
        <v>158</v>
      </c>
      <c r="B59" s="5">
        <v>-1213.5999999999999</v>
      </c>
    </row>
    <row r="60" spans="1:2">
      <c r="A60" t="s">
        <v>159</v>
      </c>
      <c r="B60" s="5">
        <v>-240.08</v>
      </c>
    </row>
    <row r="61" spans="1:2">
      <c r="A61" t="s">
        <v>160</v>
      </c>
      <c r="B61" s="5">
        <v>-17.059999999999999</v>
      </c>
    </row>
    <row r="62" spans="1:2">
      <c r="A62" t="s">
        <v>161</v>
      </c>
      <c r="B62" s="5">
        <v>-21.69</v>
      </c>
    </row>
    <row r="63" spans="1:2">
      <c r="A63" t="s">
        <v>162</v>
      </c>
      <c r="B63" s="5">
        <v>-63.4</v>
      </c>
    </row>
    <row r="64" spans="1:2">
      <c r="A64" t="s">
        <v>163</v>
      </c>
      <c r="B64" s="5">
        <v>-4.53</v>
      </c>
    </row>
    <row r="65" spans="1:2">
      <c r="A65" t="s">
        <v>164</v>
      </c>
      <c r="B65" s="5">
        <v>-23.67</v>
      </c>
    </row>
    <row r="66" spans="1:2">
      <c r="A66" t="s">
        <v>165</v>
      </c>
      <c r="B66" s="5">
        <v>-5.65</v>
      </c>
    </row>
    <row r="67" spans="1:2">
      <c r="A67" s="2" t="s">
        <v>166</v>
      </c>
      <c r="B67" s="6">
        <f>+B9+B12+B20+B26+B29+B54</f>
        <v>42796.670000000006</v>
      </c>
    </row>
    <row r="68" spans="1:2">
      <c r="A68" t="s">
        <v>167</v>
      </c>
      <c r="B68" s="5">
        <f>SUM(B69:B70)</f>
        <v>-17.170000000000002</v>
      </c>
    </row>
    <row r="69" spans="1:2">
      <c r="A69" t="s">
        <v>168</v>
      </c>
      <c r="B69" s="5">
        <v>-2.16</v>
      </c>
    </row>
    <row r="70" spans="1:2">
      <c r="A70" t="s">
        <v>169</v>
      </c>
      <c r="B70" s="5">
        <v>-15.01</v>
      </c>
    </row>
    <row r="71" spans="1:2">
      <c r="A71" s="2" t="s">
        <v>170</v>
      </c>
      <c r="B71" s="6">
        <f>+B68</f>
        <v>-17.170000000000002</v>
      </c>
    </row>
    <row r="72" spans="1:2">
      <c r="A72" s="2" t="s">
        <v>171</v>
      </c>
      <c r="B72" s="6">
        <f>+B67+B71</f>
        <v>42779.500000000007</v>
      </c>
    </row>
    <row r="73" spans="1:2">
      <c r="A73" t="s">
        <v>172</v>
      </c>
      <c r="B73" s="5">
        <f>B74</f>
        <v>-641.67999999999995</v>
      </c>
    </row>
    <row r="74" spans="1:2">
      <c r="A74" t="s">
        <v>173</v>
      </c>
      <c r="B74" s="5">
        <v>-641.67999999999995</v>
      </c>
    </row>
    <row r="75" spans="1:2">
      <c r="A75" s="2" t="s">
        <v>174</v>
      </c>
      <c r="B75" s="6">
        <f>+B72+B73</f>
        <v>42137.820000000007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Activo</vt:lpstr>
      <vt:lpstr>Pasivo</vt:lpstr>
      <vt:lpstr>P&amp;G</vt:lpstr>
      <vt:lpstr>Activo!Área_de_impresión</vt:lpstr>
      <vt:lpstr>Pasivo!Área_de_impresión</vt:lpstr>
      <vt:lpstr>Activo!Títulos_a_imprimir</vt:lpstr>
      <vt:lpstr>Pasivo!Títulos_a_imprimir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cdfem</cp:lastModifiedBy>
  <dcterms:created xsi:type="dcterms:W3CDTF">2022-10-27T08:35:32Z</dcterms:created>
  <dcterms:modified xsi:type="dcterms:W3CDTF">2022-10-27T12:15:50Z</dcterms:modified>
</cp:coreProperties>
</file>